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 SPECTRE\Downloads\"/>
    </mc:Choice>
  </mc:AlternateContent>
  <bookViews>
    <workbookView xWindow="0" yWindow="0" windowWidth="22500" windowHeight="11190" tabRatio="500" activeTab="1"/>
  </bookViews>
  <sheets>
    <sheet name="Read Me" sheetId="1" r:id="rId1"/>
    <sheet name="Practice Data" sheetId="2" r:id="rId2"/>
    <sheet name="A1" sheetId="3" r:id="rId3"/>
    <sheet name="A2" sheetId="4" r:id="rId4"/>
    <sheet name="A3" sheetId="5" r:id="rId5"/>
  </sheet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B7" i="4" l="1"/>
  <c r="C7" i="3"/>
  <c r="B7" i="3"/>
  <c r="D7" i="3" s="1"/>
  <c r="B6" i="3"/>
  <c r="K8" i="2"/>
  <c r="I8" i="2"/>
  <c r="G8" i="2"/>
  <c r="F8" i="2"/>
  <c r="D8" i="2"/>
  <c r="C8" i="2"/>
  <c r="B8" i="2"/>
  <c r="J7" i="2"/>
  <c r="H7" i="2"/>
  <c r="E7" i="2"/>
  <c r="J6" i="2"/>
  <c r="H6" i="2"/>
  <c r="E6" i="2"/>
  <c r="J5" i="2"/>
  <c r="H5" i="2"/>
  <c r="B6" i="4" s="1"/>
  <c r="E5" i="2"/>
  <c r="J4" i="2"/>
  <c r="J8" i="2" s="1"/>
  <c r="C7" i="4" s="1"/>
  <c r="H4" i="2"/>
  <c r="H8" i="2" s="1"/>
  <c r="C6" i="4" s="1"/>
  <c r="E4" i="2"/>
  <c r="E8" i="2" s="1"/>
  <c r="C6" i="3" s="1"/>
  <c r="D6" i="4" l="1"/>
  <c r="D6" i="3"/>
  <c r="D7" i="4"/>
</calcChain>
</file>

<file path=xl/sharedStrings.xml><?xml version="1.0" encoding="utf-8"?>
<sst xmlns="http://schemas.openxmlformats.org/spreadsheetml/2006/main" count="76" uniqueCount="66">
  <si>
    <t>FICTITIOUS EXAMPLE FOR ILLUSTRATION ONLY. BondCraft Sealants and every figure here are invented. This is not the Endothon Data File or the Endothon Data Analysis File. Do not submit any part of it. Need help with your D473 Task 1? WhatsApp Gradevia: +1 564 544 6924</t>
  </si>
  <si>
    <t>How this practice workbook mirrors D473 Task 1 Part A</t>
  </si>
  <si>
    <t>Practice Data: a small fictitious network data set for BondCraft Sealants (4 warehouses). Your Endothon Data File is larger and different.</t>
  </si>
  <si>
    <t>A1: one variable behind the SERVICE problem, justified with numbers calculated from the data.</t>
  </si>
  <si>
    <t>A2: two variables behind the COST problem, each justified with numbers calculated from the data.</t>
  </si>
  <si>
    <t>A3: a cause-effect table giving the root causes of all three variables.</t>
  </si>
  <si>
    <t>Blue cells contain formulas, so you can see how each number was calculated.</t>
  </si>
  <si>
    <t>Network averages are simple averages across the four warehouses.</t>
  </si>
  <si>
    <t>Warehouse</t>
  </si>
  <si>
    <t>Cases shipped (yr)</t>
  </si>
  <si>
    <t>Avg daily demand (cases)</t>
  </si>
  <si>
    <t>Avg inventory on hand (cases)</t>
  </si>
  <si>
    <t>Days on hand</t>
  </si>
  <si>
    <t>On-time fill rate</t>
  </si>
  <si>
    <t>Warehouse cost ($/yr)</t>
  </si>
  <si>
    <t>Warehouse cost per case</t>
  </si>
  <si>
    <t>Outbound freight ($/yr)</t>
  </si>
  <si>
    <t>Freight cost per case</t>
  </si>
  <si>
    <t>Avg miles to customer DCs</t>
  </si>
  <si>
    <t>Denver</t>
  </si>
  <si>
    <t>Phoenix</t>
  </si>
  <si>
    <t>Portland</t>
  </si>
  <si>
    <t>Salt Lake City</t>
  </si>
  <si>
    <t>Network average</t>
  </si>
  <si>
    <t>Case notes (fictitious): Denver serves the two largest customers and is replenished on a fixed monthly schedule. Phoenix renewed a fixed-rate warehouse lease in a high-cost submarket. Portland ships less-than-truckload to customer DCs over 600 miles away.</t>
  </si>
  <si>
    <t>A1. Service problem variable</t>
  </si>
  <si>
    <t>Variable</t>
  </si>
  <si>
    <t>Denver value</t>
  </si>
  <si>
    <t>Gap</t>
  </si>
  <si>
    <t>Days on hand at Denver</t>
  </si>
  <si>
    <t>On-time fill rate at Denver</t>
  </si>
  <si>
    <t>A1a. Justification</t>
  </si>
  <si>
    <t>Days on hand at Denver is the variable driving the service problem. Denver holds 7.0 days of inventory against a network average of 21.3 days, about 67% less, while shipping the most cases in the network (182,500 a year). Denver's on-time fill rate is 88%, the only warehouse below 97%, so the low inventory position is where stockouts reach customers.</t>
  </si>
  <si>
    <t>A2. Cost problem variables</t>
  </si>
  <si>
    <t>Warehouse value</t>
  </si>
  <si>
    <t>Above average</t>
  </si>
  <si>
    <t>Warehouse cost per case at Phoenix</t>
  </si>
  <si>
    <t>Outbound freight cost per case at Portland</t>
  </si>
  <si>
    <t>A2a. Justification</t>
  </si>
  <si>
    <t>Variable 1: Phoenix spends $1.36 per case on warehousing against a network average of $1.09, about 25% higher, although it ships fewer cases than Denver. Variable 2: Portland spends $1.39 per case on outbound freight against a network average of $0.98, about 41% higher, and its average distance to customer DCs (640 miles) is roughly double the other warehouses'.</t>
  </si>
  <si>
    <t>A3. Cause-effect table</t>
  </si>
  <si>
    <t>Variable (effect)</t>
  </si>
  <si>
    <t>Root cause</t>
  </si>
  <si>
    <t>Category</t>
  </si>
  <si>
    <t>Evidence</t>
  </si>
  <si>
    <t>Low days on hand at Denver</t>
  </si>
  <si>
    <t>Fixed monthly replenishment that ignores Denver's higher daily demand</t>
  </si>
  <si>
    <t>Process</t>
  </si>
  <si>
    <t>Denver demand is 500 cases/day, highest in the network, yet it is restocked on the same schedule as smaller sites</t>
  </si>
  <si>
    <t>No reorder point or safety stock set for the two largest customers</t>
  </si>
  <si>
    <t>Method</t>
  </si>
  <si>
    <t>Fill rate 88% vs 97% to 98% elsewhere</t>
  </si>
  <si>
    <t>High warehouse cost per case at Phoenix</t>
  </si>
  <si>
    <t>Fixed-rate lease renewed in a high-cost submarket</t>
  </si>
  <si>
    <t>Cost structure</t>
  </si>
  <si>
    <t>$199,000/yr for 146,000 cases</t>
  </si>
  <si>
    <t>Excess inventory (26 days on hand) occupies paid space</t>
  </si>
  <si>
    <t>Inventory</t>
  </si>
  <si>
    <t>Days on hand above the 21.3 day network average</t>
  </si>
  <si>
    <t>High freight cost per case at Portland</t>
  </si>
  <si>
    <t>Less-than-truckload shipments over long distances</t>
  </si>
  <si>
    <t>Transportation</t>
  </si>
  <si>
    <t>640 average miles to customer DCs vs about 310 elsewhere</t>
  </si>
  <si>
    <t>Network location unchanged as customer DCs moved inland</t>
  </si>
  <si>
    <t>Network design</t>
  </si>
  <si>
    <t>Fictitious case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</si>
</sst>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00"/>
    <numFmt numFmtId="167" formatCode="\+0%;\-0%"/>
  </numFmts>
  <fonts count="5" x14ac:knownFonts="1">
    <font>
      <sz val="11"/>
      <color theme="1"/>
      <name val="Calibri"/>
      <family val="2"/>
      <charset val="1"/>
    </font>
    <font>
      <b/>
      <sz val="11"/>
      <color rgb="FF8A4B00"/>
      <name val="Cambria"/>
      <charset val="1"/>
    </font>
    <font>
      <b/>
      <sz val="13"/>
      <color rgb="FF1F3A5F"/>
      <name val="Cambria"/>
      <charset val="1"/>
    </font>
    <font>
      <b/>
      <sz val="11"/>
      <color rgb="FFFFFFFF"/>
      <name val="Cambria"/>
      <charset val="1"/>
    </font>
    <font>
      <b/>
      <sz val="11"/>
      <name val="Cambria"/>
      <charset val="1"/>
    </font>
  </fonts>
  <fills count="5">
    <fill>
      <patternFill patternType="none"/>
    </fill>
    <fill>
      <patternFill patternType="gray125"/>
    </fill>
    <fill>
      <patternFill patternType="solid">
        <fgColor rgb="FFFFF4DE"/>
        <bgColor rgb="FFFFFFFF"/>
      </patternFill>
    </fill>
    <fill>
      <patternFill patternType="solid">
        <fgColor rgb="FF1F3A5F"/>
        <bgColor rgb="FF333333"/>
      </patternFill>
    </fill>
    <fill>
      <patternFill patternType="solid">
        <fgColor rgb="FFDCEBFA"/>
        <bgColor rgb="FFCCFFFF"/>
      </patternFill>
    </fill>
  </fills>
  <borders count="2">
    <border>
      <left/>
      <right/>
      <top/>
      <bottom/>
      <diagonal/>
    </border>
    <border>
      <left style="thin">
        <color rgb="FFB8C4D0"/>
      </left>
      <right style="thin">
        <color rgb="FFB8C4D0"/>
      </right>
      <top style="thin">
        <color rgb="FFB8C4D0"/>
      </top>
      <bottom style="thin">
        <color rgb="FFB8C4D0"/>
      </bottom>
      <diagonal/>
    </border>
  </borders>
  <cellStyleXfs count="1">
    <xf numFmtId="0" fontId="0" fillId="0" borderId="0"/>
  </cellStyleXfs>
  <cellXfs count="26">
    <xf numFmtId="0" fontId="0" fillId="0" borderId="0" xfId="0"/>
    <xf numFmtId="0" fontId="0" fillId="0" borderId="0" xfId="0" applyFont="1" applyBorder="1" applyAlignment="1">
      <alignment vertical="top" wrapText="1"/>
    </xf>
    <xf numFmtId="0" fontId="0" fillId="0" borderId="0" xfId="0" applyFont="1" applyBorder="1" applyAlignment="1">
      <alignment wrapText="1"/>
    </xf>
    <xf numFmtId="0" fontId="1" fillId="2" borderId="0" xfId="0" applyFont="1" applyFill="1" applyBorder="1" applyAlignment="1">
      <alignment vertical="center" wrapText="1"/>
    </xf>
    <xf numFmtId="0" fontId="2" fillId="0" borderId="0" xfId="0" applyFont="1" applyAlignment="1">
      <alignment wrapText="1"/>
    </xf>
    <xf numFmtId="0" fontId="0" fillId="0" borderId="0" xfId="0" applyFont="1" applyAlignment="1">
      <alignment wrapText="1"/>
    </xf>
    <xf numFmtId="0" fontId="3" fillId="3" borderId="1" xfId="0" applyFont="1" applyFill="1" applyBorder="1" applyAlignment="1">
      <alignment vertical="center" wrapText="1"/>
    </xf>
    <xf numFmtId="0" fontId="0" fillId="0" borderId="1" xfId="0" applyFont="1" applyBorder="1"/>
    <xf numFmtId="3" fontId="0" fillId="0" borderId="1" xfId="0" applyNumberFormat="1" applyBorder="1"/>
    <xf numFmtId="164" fontId="0" fillId="4" borderId="1" xfId="0" applyNumberFormat="1" applyFill="1" applyBorder="1"/>
    <xf numFmtId="9" fontId="0" fillId="0" borderId="1" xfId="0" applyNumberFormat="1" applyBorder="1"/>
    <xf numFmtId="165" fontId="0" fillId="0" borderId="1" xfId="0" applyNumberFormat="1" applyBorder="1"/>
    <xf numFmtId="166" fontId="0" fillId="4" borderId="1" xfId="0" applyNumberFormat="1" applyFill="1" applyBorder="1"/>
    <xf numFmtId="0" fontId="4" fillId="0" borderId="0" xfId="0" applyFont="1"/>
    <xf numFmtId="3" fontId="4" fillId="4" borderId="1" xfId="0" applyNumberFormat="1" applyFont="1" applyFill="1" applyBorder="1"/>
    <xf numFmtId="164" fontId="4" fillId="4" borderId="1" xfId="0" applyNumberFormat="1" applyFont="1" applyFill="1" applyBorder="1"/>
    <xf numFmtId="9" fontId="4" fillId="4" borderId="1" xfId="0" applyNumberFormat="1" applyFont="1" applyFill="1" applyBorder="1"/>
    <xf numFmtId="165" fontId="4" fillId="4" borderId="1" xfId="0" applyNumberFormat="1" applyFont="1" applyFill="1" applyBorder="1"/>
    <xf numFmtId="166" fontId="4" fillId="4" borderId="1" xfId="0" applyNumberFormat="1" applyFont="1" applyFill="1" applyBorder="1"/>
    <xf numFmtId="0" fontId="2" fillId="0" borderId="0" xfId="0" applyFont="1"/>
    <xf numFmtId="0" fontId="3" fillId="3" borderId="0" xfId="0" applyFont="1" applyFill="1" applyAlignment="1">
      <alignment vertical="center" wrapText="1"/>
    </xf>
    <xf numFmtId="164" fontId="0" fillId="0" borderId="0" xfId="0" applyNumberFormat="1"/>
    <xf numFmtId="9" fontId="0" fillId="0" borderId="0" xfId="0" applyNumberFormat="1"/>
    <xf numFmtId="167" fontId="0" fillId="0" borderId="0" xfId="0" applyNumberFormat="1"/>
    <xf numFmtId="166" fontId="0" fillId="0" borderId="0" xfId="0" applyNumberFormat="1"/>
    <xf numFmtId="0" fontId="0" fillId="0" borderId="1" xfId="0" applyFont="1" applyBorder="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C4D0"/>
      <rgbColor rgb="FF808080"/>
      <rgbColor rgb="FF9999FF"/>
      <rgbColor rgb="FF993366"/>
      <rgbColor rgb="FFFFF4DE"/>
      <rgbColor rgb="FFDCEBF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A5F"/>
      <rgbColor rgb="FF339966"/>
      <rgbColor rgb="FF003300"/>
      <rgbColor rgb="FF333300"/>
      <rgbColor rgb="FF8A4B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showGridLines="0" zoomScaleNormal="100" workbookViewId="0">
      <selection sqref="A1:F1"/>
    </sheetView>
  </sheetViews>
  <sheetFormatPr defaultColWidth="8.6640625" defaultRowHeight="14.25" x14ac:dyDescent="0.45"/>
  <cols>
    <col min="1" max="1" width="110" customWidth="1"/>
  </cols>
  <sheetData>
    <row r="1" spans="1:6" ht="48" customHeight="1" x14ac:dyDescent="0.45">
      <c r="A1" s="3" t="s">
        <v>0</v>
      </c>
      <c r="B1" s="3"/>
      <c r="C1" s="3"/>
      <c r="D1" s="3"/>
      <c r="E1" s="3"/>
      <c r="F1" s="3"/>
    </row>
    <row r="3" spans="1:6" ht="16.5" x14ac:dyDescent="0.45">
      <c r="A3" s="4" t="s">
        <v>1</v>
      </c>
    </row>
    <row r="4" spans="1:6" x14ac:dyDescent="0.45">
      <c r="A4" s="5" t="s">
        <v>2</v>
      </c>
    </row>
    <row r="5" spans="1:6" x14ac:dyDescent="0.45">
      <c r="A5" s="5" t="s">
        <v>3</v>
      </c>
    </row>
    <row r="6" spans="1:6" x14ac:dyDescent="0.45">
      <c r="A6" s="5" t="s">
        <v>4</v>
      </c>
    </row>
    <row r="7" spans="1:6" x14ac:dyDescent="0.45">
      <c r="A7" s="5" t="s">
        <v>5</v>
      </c>
    </row>
    <row r="8" spans="1:6" x14ac:dyDescent="0.45">
      <c r="A8" s="5" t="s">
        <v>6</v>
      </c>
    </row>
    <row r="9" spans="1:6" x14ac:dyDescent="0.45">
      <c r="A9" s="5" t="s">
        <v>7</v>
      </c>
    </row>
  </sheetData>
  <mergeCells count="1">
    <mergeCell ref="A1:F1"/>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showGridLines="0" tabSelected="1" zoomScaleNormal="100" workbookViewId="0">
      <selection sqref="A1:K1"/>
    </sheetView>
  </sheetViews>
  <sheetFormatPr defaultColWidth="8.6640625" defaultRowHeight="14.25" x14ac:dyDescent="0.45"/>
  <cols>
    <col min="1" max="11" width="16" customWidth="1"/>
  </cols>
  <sheetData>
    <row r="1" spans="1:11" ht="48" customHeight="1" x14ac:dyDescent="0.45">
      <c r="A1" s="3" t="s">
        <v>0</v>
      </c>
      <c r="B1" s="3"/>
      <c r="C1" s="3"/>
      <c r="D1" s="3"/>
      <c r="E1" s="3"/>
      <c r="F1" s="3"/>
      <c r="G1" s="3"/>
      <c r="H1" s="3"/>
      <c r="I1" s="3"/>
      <c r="J1" s="3"/>
      <c r="K1" s="3"/>
    </row>
    <row r="3" spans="1:11" ht="48" customHeight="1" x14ac:dyDescent="0.45">
      <c r="A3" s="6" t="s">
        <v>8</v>
      </c>
      <c r="B3" s="6" t="s">
        <v>9</v>
      </c>
      <c r="C3" s="6" t="s">
        <v>10</v>
      </c>
      <c r="D3" s="6" t="s">
        <v>11</v>
      </c>
      <c r="E3" s="6" t="s">
        <v>12</v>
      </c>
      <c r="F3" s="6" t="s">
        <v>13</v>
      </c>
      <c r="G3" s="6" t="s">
        <v>14</v>
      </c>
      <c r="H3" s="6" t="s">
        <v>15</v>
      </c>
      <c r="I3" s="6" t="s">
        <v>16</v>
      </c>
      <c r="J3" s="6" t="s">
        <v>17</v>
      </c>
      <c r="K3" s="6" t="s">
        <v>18</v>
      </c>
    </row>
    <row r="4" spans="1:11" x14ac:dyDescent="0.45">
      <c r="A4" s="7" t="s">
        <v>19</v>
      </c>
      <c r="B4" s="8">
        <v>182500</v>
      </c>
      <c r="C4" s="8">
        <v>500</v>
      </c>
      <c r="D4" s="8">
        <v>3500</v>
      </c>
      <c r="E4" s="9">
        <f>D4/C4</f>
        <v>7</v>
      </c>
      <c r="F4" s="10">
        <v>0.88</v>
      </c>
      <c r="G4" s="11">
        <v>182500</v>
      </c>
      <c r="H4" s="12">
        <f>G4/B4</f>
        <v>1</v>
      </c>
      <c r="I4" s="11">
        <v>146000</v>
      </c>
      <c r="J4" s="12">
        <f>I4/B4</f>
        <v>0.8</v>
      </c>
      <c r="K4" s="8">
        <v>310</v>
      </c>
    </row>
    <row r="5" spans="1:11" x14ac:dyDescent="0.45">
      <c r="A5" s="7" t="s">
        <v>20</v>
      </c>
      <c r="B5" s="8">
        <v>146000</v>
      </c>
      <c r="C5" s="8">
        <v>400</v>
      </c>
      <c r="D5" s="8">
        <v>10400</v>
      </c>
      <c r="E5" s="9">
        <f>D5/C5</f>
        <v>26</v>
      </c>
      <c r="F5" s="10">
        <v>0.98</v>
      </c>
      <c r="G5" s="11">
        <v>199000</v>
      </c>
      <c r="H5" s="12">
        <f>G5/B5</f>
        <v>1.3630136986301369</v>
      </c>
      <c r="I5" s="11">
        <v>124100</v>
      </c>
      <c r="J5" s="12">
        <f>I5/B5</f>
        <v>0.85</v>
      </c>
      <c r="K5" s="8">
        <v>295</v>
      </c>
    </row>
    <row r="6" spans="1:11" x14ac:dyDescent="0.45">
      <c r="A6" s="7" t="s">
        <v>21</v>
      </c>
      <c r="B6" s="8">
        <v>109500</v>
      </c>
      <c r="C6" s="8">
        <v>300</v>
      </c>
      <c r="D6" s="8">
        <v>7500</v>
      </c>
      <c r="E6" s="9">
        <f>D6/C6</f>
        <v>25</v>
      </c>
      <c r="F6" s="10">
        <v>0.97</v>
      </c>
      <c r="G6" s="11">
        <v>114975</v>
      </c>
      <c r="H6" s="12">
        <f>G6/B6</f>
        <v>1.05</v>
      </c>
      <c r="I6" s="11">
        <v>152000</v>
      </c>
      <c r="J6" s="12">
        <f>I6/B6</f>
        <v>1.3881278538812785</v>
      </c>
      <c r="K6" s="8">
        <v>640</v>
      </c>
    </row>
    <row r="7" spans="1:11" x14ac:dyDescent="0.45">
      <c r="A7" s="7" t="s">
        <v>22</v>
      </c>
      <c r="B7" s="8">
        <v>127750</v>
      </c>
      <c r="C7" s="8">
        <v>350</v>
      </c>
      <c r="D7" s="8">
        <v>9450</v>
      </c>
      <c r="E7" s="9">
        <f>D7/C7</f>
        <v>27</v>
      </c>
      <c r="F7" s="10">
        <v>0.98</v>
      </c>
      <c r="G7" s="11">
        <v>121363</v>
      </c>
      <c r="H7" s="12">
        <f>G7/B7</f>
        <v>0.95000391389432481</v>
      </c>
      <c r="I7" s="11">
        <v>114975</v>
      </c>
      <c r="J7" s="12">
        <f>I7/B7</f>
        <v>0.9</v>
      </c>
      <c r="K7" s="8">
        <v>330</v>
      </c>
    </row>
    <row r="8" spans="1:11" x14ac:dyDescent="0.45">
      <c r="A8" s="13" t="s">
        <v>23</v>
      </c>
      <c r="B8" s="14">
        <f t="shared" ref="B8:K8" si="0">AVERAGE(B4:B7)</f>
        <v>141437.5</v>
      </c>
      <c r="C8" s="14">
        <f t="shared" si="0"/>
        <v>387.5</v>
      </c>
      <c r="D8" s="14">
        <f t="shared" si="0"/>
        <v>7712.5</v>
      </c>
      <c r="E8" s="15">
        <f t="shared" si="0"/>
        <v>21.25</v>
      </c>
      <c r="F8" s="16">
        <f t="shared" si="0"/>
        <v>0.95250000000000001</v>
      </c>
      <c r="G8" s="17">
        <f t="shared" si="0"/>
        <v>154459.5</v>
      </c>
      <c r="H8" s="18">
        <f t="shared" si="0"/>
        <v>1.0907544031311156</v>
      </c>
      <c r="I8" s="17">
        <f t="shared" si="0"/>
        <v>134268.75</v>
      </c>
      <c r="J8" s="18">
        <f t="shared" si="0"/>
        <v>0.98453196347031957</v>
      </c>
      <c r="K8" s="14">
        <f t="shared" si="0"/>
        <v>393.75</v>
      </c>
    </row>
    <row r="10" spans="1:11" ht="39.75" customHeight="1" x14ac:dyDescent="0.45">
      <c r="A10" s="2" t="s">
        <v>24</v>
      </c>
      <c r="B10" s="2"/>
      <c r="C10" s="2"/>
      <c r="D10" s="2"/>
      <c r="E10" s="2"/>
      <c r="F10" s="2"/>
      <c r="G10" s="2"/>
      <c r="H10" s="2"/>
      <c r="I10" s="2"/>
      <c r="J10" s="2"/>
      <c r="K10" s="2"/>
    </row>
    <row r="11" spans="1:11" x14ac:dyDescent="0.45">
      <c r="A11" s="2"/>
      <c r="B11" s="2"/>
      <c r="C11" s="2"/>
      <c r="D11" s="2"/>
      <c r="E11" s="2"/>
      <c r="F11" s="2"/>
      <c r="G11" s="2"/>
      <c r="H11" s="2"/>
      <c r="I11" s="2"/>
      <c r="J11" s="2"/>
      <c r="K11" s="2"/>
    </row>
  </sheetData>
  <mergeCells count="2">
    <mergeCell ref="A1:K1"/>
    <mergeCell ref="A10:K11"/>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zoomScaleNormal="100" workbookViewId="0"/>
  </sheetViews>
  <sheetFormatPr defaultColWidth="8.6640625" defaultRowHeight="14.25" x14ac:dyDescent="0.45"/>
  <cols>
    <col min="1" max="1" width="34" customWidth="1"/>
    <col min="2" max="3" width="18" customWidth="1"/>
    <col min="4" max="4" width="14" customWidth="1"/>
  </cols>
  <sheetData>
    <row r="1" spans="1:4" ht="48" customHeight="1" x14ac:dyDescent="0.45">
      <c r="A1" s="3" t="s">
        <v>0</v>
      </c>
      <c r="B1" s="3"/>
      <c r="C1" s="3"/>
      <c r="D1" s="3"/>
    </row>
    <row r="3" spans="1:4" ht="16.5" x14ac:dyDescent="0.45">
      <c r="A3" s="19" t="s">
        <v>25</v>
      </c>
    </row>
    <row r="5" spans="1:4" x14ac:dyDescent="0.45">
      <c r="A5" s="20" t="s">
        <v>26</v>
      </c>
      <c r="B5" s="20" t="s">
        <v>27</v>
      </c>
      <c r="C5" s="20" t="s">
        <v>23</v>
      </c>
      <c r="D5" s="20" t="s">
        <v>28</v>
      </c>
    </row>
    <row r="6" spans="1:4" x14ac:dyDescent="0.45">
      <c r="A6" t="s">
        <v>29</v>
      </c>
      <c r="B6" s="21">
        <f>'Practice Data'!E4</f>
        <v>7</v>
      </c>
      <c r="C6" s="21">
        <f>'Practice Data'!E8</f>
        <v>21.25</v>
      </c>
      <c r="D6" s="22">
        <f>B6/C6-1</f>
        <v>-0.67058823529411771</v>
      </c>
    </row>
    <row r="7" spans="1:4" x14ac:dyDescent="0.45">
      <c r="A7" t="s">
        <v>30</v>
      </c>
      <c r="B7" s="22">
        <f>'Practice Data'!F4</f>
        <v>0.88</v>
      </c>
      <c r="C7" s="22">
        <f>'Practice Data'!F8</f>
        <v>0.95250000000000001</v>
      </c>
      <c r="D7" s="23">
        <f>B7-C7</f>
        <v>-7.2500000000000009E-2</v>
      </c>
    </row>
    <row r="9" spans="1:4" x14ac:dyDescent="0.45">
      <c r="A9" s="13" t="s">
        <v>31</v>
      </c>
    </row>
    <row r="10" spans="1:4" ht="15" customHeight="1" x14ac:dyDescent="0.45">
      <c r="A10" s="1" t="s">
        <v>32</v>
      </c>
      <c r="B10" s="1"/>
      <c r="C10" s="1"/>
      <c r="D10" s="1"/>
    </row>
    <row r="11" spans="1:4" x14ac:dyDescent="0.45">
      <c r="A11" s="1"/>
      <c r="B11" s="1"/>
      <c r="C11" s="1"/>
      <c r="D11" s="1"/>
    </row>
    <row r="12" spans="1:4" x14ac:dyDescent="0.45">
      <c r="A12" s="1"/>
      <c r="B12" s="1"/>
      <c r="C12" s="1"/>
      <c r="D12" s="1"/>
    </row>
    <row r="13" spans="1:4" x14ac:dyDescent="0.45">
      <c r="A13" s="1"/>
      <c r="B13" s="1"/>
      <c r="C13" s="1"/>
      <c r="D13" s="1"/>
    </row>
    <row r="14" spans="1:4" x14ac:dyDescent="0.45">
      <c r="A14" s="1"/>
      <c r="B14" s="1"/>
      <c r="C14" s="1"/>
      <c r="D14" s="1"/>
    </row>
  </sheetData>
  <mergeCells count="2">
    <mergeCell ref="A1:D1"/>
    <mergeCell ref="A10:D14"/>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zoomScaleNormal="100" workbookViewId="0"/>
  </sheetViews>
  <sheetFormatPr defaultColWidth="8.6640625" defaultRowHeight="14.25" x14ac:dyDescent="0.45"/>
  <cols>
    <col min="1" max="1" width="40" customWidth="1"/>
    <col min="2" max="3" width="18" customWidth="1"/>
    <col min="4" max="4" width="16" customWidth="1"/>
  </cols>
  <sheetData>
    <row r="1" spans="1:4" ht="48" customHeight="1" x14ac:dyDescent="0.45">
      <c r="A1" s="3" t="s">
        <v>0</v>
      </c>
      <c r="B1" s="3"/>
      <c r="C1" s="3"/>
      <c r="D1" s="3"/>
    </row>
    <row r="3" spans="1:4" ht="16.5" x14ac:dyDescent="0.45">
      <c r="A3" s="19" t="s">
        <v>33</v>
      </c>
    </row>
    <row r="5" spans="1:4" x14ac:dyDescent="0.45">
      <c r="A5" s="20" t="s">
        <v>26</v>
      </c>
      <c r="B5" s="20" t="s">
        <v>34</v>
      </c>
      <c r="C5" s="20" t="s">
        <v>23</v>
      </c>
      <c r="D5" s="20" t="s">
        <v>35</v>
      </c>
    </row>
    <row r="6" spans="1:4" x14ac:dyDescent="0.45">
      <c r="A6" t="s">
        <v>36</v>
      </c>
      <c r="B6" s="24">
        <f>'Practice Data'!H5</f>
        <v>1.3630136986301369</v>
      </c>
      <c r="C6" s="24">
        <f>'Practice Data'!H8</f>
        <v>1.0907544031311156</v>
      </c>
      <c r="D6" s="22">
        <f>B6/C6-1</f>
        <v>0.24960641434723962</v>
      </c>
    </row>
    <row r="7" spans="1:4" x14ac:dyDescent="0.45">
      <c r="A7" t="s">
        <v>37</v>
      </c>
      <c r="B7" s="24">
        <f>'Practice Data'!J6</f>
        <v>1.3881278538812785</v>
      </c>
      <c r="C7" s="24">
        <f>'Practice Data'!J8</f>
        <v>0.98453196347031957</v>
      </c>
      <c r="D7" s="22">
        <f>B7/C7-1</f>
        <v>0.40993680793089449</v>
      </c>
    </row>
    <row r="9" spans="1:4" x14ac:dyDescent="0.45">
      <c r="A9" s="13" t="s">
        <v>38</v>
      </c>
    </row>
    <row r="10" spans="1:4" ht="15" customHeight="1" x14ac:dyDescent="0.45">
      <c r="A10" s="1" t="s">
        <v>39</v>
      </c>
      <c r="B10" s="1"/>
      <c r="C10" s="1"/>
      <c r="D10" s="1"/>
    </row>
    <row r="11" spans="1:4" x14ac:dyDescent="0.45">
      <c r="A11" s="1"/>
      <c r="B11" s="1"/>
      <c r="C11" s="1"/>
      <c r="D11" s="1"/>
    </row>
    <row r="12" spans="1:4" x14ac:dyDescent="0.45">
      <c r="A12" s="1"/>
      <c r="B12" s="1"/>
      <c r="C12" s="1"/>
      <c r="D12" s="1"/>
    </row>
    <row r="13" spans="1:4" x14ac:dyDescent="0.45">
      <c r="A13" s="1"/>
      <c r="B13" s="1"/>
      <c r="C13" s="1"/>
      <c r="D13" s="1"/>
    </row>
    <row r="14" spans="1:4" x14ac:dyDescent="0.45">
      <c r="A14" s="1"/>
      <c r="B14" s="1"/>
      <c r="C14" s="1"/>
      <c r="D14" s="1"/>
    </row>
    <row r="15" spans="1:4" x14ac:dyDescent="0.45">
      <c r="A15" s="1"/>
      <c r="B15" s="1"/>
      <c r="C15" s="1"/>
      <c r="D15" s="1"/>
    </row>
  </sheetData>
  <mergeCells count="2">
    <mergeCell ref="A1:D1"/>
    <mergeCell ref="A10:D15"/>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zoomScaleNormal="100" workbookViewId="0"/>
  </sheetViews>
  <sheetFormatPr defaultColWidth="8.6640625" defaultRowHeight="14.25" x14ac:dyDescent="0.45"/>
  <cols>
    <col min="1" max="1" width="30" customWidth="1"/>
    <col min="2" max="2" width="46" customWidth="1"/>
    <col min="3" max="3" width="16" customWidth="1"/>
    <col min="4" max="4" width="46" customWidth="1"/>
  </cols>
  <sheetData>
    <row r="1" spans="1:4" ht="48" customHeight="1" x14ac:dyDescent="0.45">
      <c r="A1" s="3" t="s">
        <v>0</v>
      </c>
      <c r="B1" s="3"/>
      <c r="C1" s="3"/>
      <c r="D1" s="3"/>
    </row>
    <row r="3" spans="1:4" ht="16.5" x14ac:dyDescent="0.45">
      <c r="A3" s="19" t="s">
        <v>40</v>
      </c>
    </row>
    <row r="5" spans="1:4" x14ac:dyDescent="0.45">
      <c r="A5" s="20" t="s">
        <v>41</v>
      </c>
      <c r="B5" s="20" t="s">
        <v>42</v>
      </c>
      <c r="C5" s="20" t="s">
        <v>43</v>
      </c>
      <c r="D5" s="20" t="s">
        <v>44</v>
      </c>
    </row>
    <row r="6" spans="1:4" ht="43.5" customHeight="1" x14ac:dyDescent="0.45">
      <c r="A6" s="25" t="s">
        <v>45</v>
      </c>
      <c r="B6" s="25" t="s">
        <v>46</v>
      </c>
      <c r="C6" s="25" t="s">
        <v>47</v>
      </c>
      <c r="D6" s="25" t="s">
        <v>48</v>
      </c>
    </row>
    <row r="7" spans="1:4" ht="43.5" customHeight="1" x14ac:dyDescent="0.45">
      <c r="A7" s="25" t="s">
        <v>45</v>
      </c>
      <c r="B7" s="25" t="s">
        <v>49</v>
      </c>
      <c r="C7" s="25" t="s">
        <v>50</v>
      </c>
      <c r="D7" s="25" t="s">
        <v>51</v>
      </c>
    </row>
    <row r="8" spans="1:4" ht="43.5" customHeight="1" x14ac:dyDescent="0.45">
      <c r="A8" s="25" t="s">
        <v>52</v>
      </c>
      <c r="B8" s="25" t="s">
        <v>53</v>
      </c>
      <c r="C8" s="25" t="s">
        <v>54</v>
      </c>
      <c r="D8" s="25" t="s">
        <v>55</v>
      </c>
    </row>
    <row r="9" spans="1:4" ht="43.5" customHeight="1" x14ac:dyDescent="0.45">
      <c r="A9" s="25" t="s">
        <v>52</v>
      </c>
      <c r="B9" s="25" t="s">
        <v>56</v>
      </c>
      <c r="C9" s="25" t="s">
        <v>57</v>
      </c>
      <c r="D9" s="25" t="s">
        <v>58</v>
      </c>
    </row>
    <row r="10" spans="1:4" ht="43.5" customHeight="1" x14ac:dyDescent="0.45">
      <c r="A10" s="25" t="s">
        <v>59</v>
      </c>
      <c r="B10" s="25" t="s">
        <v>60</v>
      </c>
      <c r="C10" s="25" t="s">
        <v>61</v>
      </c>
      <c r="D10" s="25" t="s">
        <v>62</v>
      </c>
    </row>
    <row r="11" spans="1:4" ht="43.5" customHeight="1" x14ac:dyDescent="0.45">
      <c r="A11" s="25" t="s">
        <v>59</v>
      </c>
      <c r="B11" s="25" t="s">
        <v>63</v>
      </c>
      <c r="C11" s="25" t="s">
        <v>64</v>
      </c>
      <c r="D11" s="25" t="s">
        <v>65</v>
      </c>
    </row>
  </sheetData>
  <mergeCells count="1">
    <mergeCell ref="A1:D1"/>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Practice Data</vt:lpstr>
      <vt:lpstr>A1</vt:lpstr>
      <vt:lpstr>A2</vt:lpstr>
      <vt:lpstr>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dc:description/>
  <cp:lastModifiedBy>HP SPECTRE</cp:lastModifiedBy>
  <cp:revision>0</cp:revision>
  <dcterms:created xsi:type="dcterms:W3CDTF">2026-10-14T08:54:51Z</dcterms:created>
  <dcterms:modified xsi:type="dcterms:W3CDTF">2026-10-14T09:16:40Z</dcterms:modified>
  <dc:language>en-US</dc:language>
</cp:coreProperties>
</file>